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\Desktop\WFC\"/>
    </mc:Choice>
  </mc:AlternateContent>
  <xr:revisionPtr revIDLastSave="0" documentId="13_ncr:1_{93C3BE3E-A8B6-4982-A26E-6C851BD23123}" xr6:coauthVersionLast="47" xr6:coauthVersionMax="47" xr10:uidLastSave="{00000000-0000-0000-0000-000000000000}"/>
  <bookViews>
    <workbookView xWindow="-120" yWindow="-120" windowWidth="38640" windowHeight="21240" xr2:uid="{51BF03AA-8A68-4711-A62C-7F1EA6CBD82D}"/>
  </bookViews>
  <sheets>
    <sheet name="sample" sheetId="2" r:id="rId1"/>
  </sheets>
  <definedNames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2" l="1"/>
  <c r="H18" i="2"/>
  <c r="G18" i="2"/>
  <c r="F18" i="2"/>
  <c r="E18" i="2"/>
  <c r="P17" i="2"/>
  <c r="D17" i="2"/>
  <c r="N17" i="2" s="1"/>
  <c r="P16" i="2"/>
  <c r="D16" i="2"/>
  <c r="P15" i="2"/>
  <c r="D15" i="2"/>
  <c r="N15" i="2" s="1"/>
  <c r="P14" i="2"/>
  <c r="D14" i="2"/>
  <c r="N14" i="2" s="1"/>
  <c r="P13" i="2"/>
  <c r="D13" i="2"/>
  <c r="N13" i="2" s="1"/>
  <c r="P12" i="2"/>
  <c r="D12" i="2"/>
  <c r="I11" i="2"/>
  <c r="H11" i="2"/>
  <c r="G11" i="2"/>
  <c r="F11" i="2"/>
  <c r="E11" i="2"/>
  <c r="P10" i="2"/>
  <c r="D10" i="2"/>
  <c r="N10" i="2" s="1"/>
  <c r="P9" i="2"/>
  <c r="D9" i="2"/>
  <c r="N9" i="2" s="1"/>
  <c r="P8" i="2"/>
  <c r="D8" i="2"/>
  <c r="N8" i="2" s="1"/>
  <c r="I7" i="2"/>
  <c r="H7" i="2"/>
  <c r="G7" i="2"/>
  <c r="F7" i="2"/>
  <c r="E7" i="2"/>
  <c r="P6" i="2"/>
  <c r="D6" i="2"/>
  <c r="P5" i="2"/>
  <c r="D5" i="2"/>
  <c r="N5" i="2" s="1"/>
  <c r="P4" i="2"/>
  <c r="D4" i="2"/>
  <c r="P3" i="2"/>
  <c r="O3" i="2"/>
  <c r="O4" i="2" s="1"/>
  <c r="O5" i="2" s="1"/>
  <c r="O6" i="2" s="1"/>
  <c r="O7" i="2" s="1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K3" i="2"/>
  <c r="J3" i="2"/>
  <c r="J4" i="2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D3" i="2"/>
  <c r="L3" i="2" l="1"/>
  <c r="N3" i="2"/>
  <c r="M3" i="2"/>
  <c r="H3" i="2"/>
  <c r="K4" i="2"/>
  <c r="G3" i="2"/>
  <c r="I3" i="2"/>
  <c r="F3" i="2"/>
  <c r="E3" i="2"/>
  <c r="N4" i="2" l="1"/>
  <c r="M4" i="2"/>
  <c r="L4" i="2"/>
  <c r="I4" i="2"/>
  <c r="E4" i="2"/>
  <c r="F4" i="2"/>
  <c r="G4" i="2"/>
  <c r="H4" i="2"/>
  <c r="K5" i="2"/>
  <c r="M5" i="2" s="1"/>
  <c r="L5" i="2" l="1"/>
  <c r="E5" i="2"/>
  <c r="K6" i="2"/>
  <c r="F5" i="2"/>
  <c r="G5" i="2"/>
  <c r="H5" i="2"/>
  <c r="I5" i="2"/>
  <c r="N6" i="2" l="1"/>
  <c r="M6" i="2"/>
  <c r="L6" i="2"/>
  <c r="F6" i="2"/>
  <c r="G6" i="2"/>
  <c r="H6" i="2"/>
  <c r="I6" i="2"/>
  <c r="E6" i="2"/>
  <c r="K7" i="2"/>
  <c r="D7" i="2" l="1"/>
  <c r="K8" i="2"/>
  <c r="M8" i="2" s="1"/>
  <c r="N7" i="2" l="1"/>
  <c r="M7" i="2"/>
  <c r="L7" i="2"/>
  <c r="P7" i="2"/>
  <c r="L8" i="2"/>
  <c r="E8" i="2"/>
  <c r="F8" i="2"/>
  <c r="G8" i="2"/>
  <c r="H8" i="2"/>
  <c r="I8" i="2"/>
  <c r="K9" i="2"/>
  <c r="M9" i="2" s="1"/>
  <c r="E9" i="2" l="1"/>
  <c r="F9" i="2"/>
  <c r="G9" i="2"/>
  <c r="H9" i="2"/>
  <c r="I9" i="2"/>
  <c r="L9" i="2"/>
  <c r="K10" i="2"/>
  <c r="M10" i="2" s="1"/>
  <c r="E10" i="2" l="1"/>
  <c r="F10" i="2"/>
  <c r="G10" i="2"/>
  <c r="H10" i="2"/>
  <c r="L10" i="2"/>
  <c r="I10" i="2"/>
  <c r="K11" i="2"/>
  <c r="D11" i="2" l="1"/>
  <c r="K12" i="2"/>
  <c r="N11" i="2" l="1"/>
  <c r="M11" i="2"/>
  <c r="N12" i="2"/>
  <c r="M12" i="2"/>
  <c r="P11" i="2"/>
  <c r="L11" i="2"/>
  <c r="L12" i="2"/>
  <c r="I12" i="2"/>
  <c r="F12" i="2"/>
  <c r="K13" i="2"/>
  <c r="M13" i="2" s="1"/>
  <c r="H12" i="2"/>
  <c r="G12" i="2"/>
  <c r="E12" i="2"/>
  <c r="L13" i="2" l="1"/>
  <c r="F13" i="2"/>
  <c r="H13" i="2"/>
  <c r="E13" i="2"/>
  <c r="I13" i="2"/>
  <c r="K14" i="2"/>
  <c r="M14" i="2" s="1"/>
  <c r="G13" i="2"/>
  <c r="L14" i="2" l="1"/>
  <c r="G14" i="2"/>
  <c r="K15" i="2"/>
  <c r="M15" i="2" s="1"/>
  <c r="E14" i="2"/>
  <c r="H14" i="2"/>
  <c r="F14" i="2"/>
  <c r="I14" i="2"/>
  <c r="L15" i="2" l="1"/>
  <c r="G15" i="2"/>
  <c r="F15" i="2"/>
  <c r="I15" i="2"/>
  <c r="E15" i="2"/>
  <c r="H15" i="2"/>
  <c r="K16" i="2"/>
  <c r="N16" i="2" l="1"/>
  <c r="M16" i="2"/>
  <c r="E16" i="2"/>
  <c r="F16" i="2"/>
  <c r="G16" i="2"/>
  <c r="K17" i="2"/>
  <c r="M17" i="2" s="1"/>
  <c r="H16" i="2"/>
  <c r="I16" i="2"/>
  <c r="L16" i="2"/>
  <c r="L17" i="2" l="1"/>
  <c r="E17" i="2"/>
  <c r="F17" i="2"/>
  <c r="G17" i="2"/>
  <c r="H17" i="2"/>
  <c r="I17" i="2"/>
  <c r="K18" i="2"/>
  <c r="D18" i="2" s="1"/>
  <c r="N18" i="2" l="1"/>
  <c r="M18" i="2"/>
  <c r="L18" i="2"/>
  <c r="P18" i="2"/>
</calcChain>
</file>

<file path=xl/sharedStrings.xml><?xml version="1.0" encoding="utf-8"?>
<sst xmlns="http://schemas.openxmlformats.org/spreadsheetml/2006/main" count="31" uniqueCount="31">
  <si>
    <t>Base Case</t>
  </si>
  <si>
    <t>Jan</t>
  </si>
  <si>
    <t>Feb</t>
  </si>
  <si>
    <t>Mar</t>
  </si>
  <si>
    <t>Q1 Subtotal</t>
  </si>
  <si>
    <t>Apr</t>
  </si>
  <si>
    <t>May</t>
  </si>
  <si>
    <t>Jun</t>
  </si>
  <si>
    <t>Jul</t>
  </si>
  <si>
    <t>Q2 Subtotal</t>
  </si>
  <si>
    <t>Aug</t>
  </si>
  <si>
    <t>Sep</t>
  </si>
  <si>
    <t>Oct</t>
  </si>
  <si>
    <t>Nov</t>
  </si>
  <si>
    <t>Dec</t>
  </si>
  <si>
    <t>Final</t>
  </si>
  <si>
    <t>Values</t>
  </si>
  <si>
    <t>Ends</t>
  </si>
  <si>
    <t>Blank</t>
  </si>
  <si>
    <t>NegLoss</t>
  </si>
  <si>
    <t>NegGain</t>
  </si>
  <si>
    <t>PosLoss</t>
  </si>
  <si>
    <t>PosGain</t>
  </si>
  <si>
    <t>Line Y</t>
  </si>
  <si>
    <t>Line X</t>
  </si>
  <si>
    <t>Center X</t>
  </si>
  <si>
    <t>Right X</t>
  </si>
  <si>
    <t>Left X</t>
  </si>
  <si>
    <t>Label Y</t>
  </si>
  <si>
    <t>Label</t>
  </si>
  <si>
    <t>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</si>
</sst>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name val="Arial"/>
      <family val="2"/>
    </font>
    <font>
      <sz val="10"/>
      <color theme="0" tint="-0.249977111117893"/>
      <name val="Segoe UI"/>
      <family val="2"/>
    </font>
    <font>
      <i/>
      <sz val="10"/>
      <color theme="0" tint="-0.249977111117893"/>
      <name val="Segoe UI"/>
      <family val="2"/>
    </font>
    <font>
      <sz val="8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Dashed">
        <color rgb="FF00B050"/>
      </left>
      <right/>
      <top style="mediumDashed">
        <color rgb="FF00B050"/>
      </top>
      <bottom/>
      <diagonal/>
    </border>
    <border>
      <left/>
      <right style="mediumDashed">
        <color rgb="FF00B050"/>
      </right>
      <top style="mediumDashed">
        <color rgb="FF00B050"/>
      </top>
      <bottom/>
      <diagonal/>
    </border>
    <border>
      <left style="mediumDashed">
        <color rgb="FF00B050"/>
      </left>
      <right/>
      <top/>
      <bottom/>
      <diagonal/>
    </border>
    <border>
      <left/>
      <right style="mediumDashed">
        <color rgb="FF00B050"/>
      </right>
      <top/>
      <bottom/>
      <diagonal/>
    </border>
    <border>
      <left style="mediumDashed">
        <color rgb="FF00B050"/>
      </left>
      <right/>
      <top/>
      <bottom style="mediumDashed">
        <color rgb="FF00B050"/>
      </bottom>
      <diagonal/>
    </border>
    <border>
      <left/>
      <right style="mediumDashed">
        <color rgb="FF00B050"/>
      </right>
      <top/>
      <bottom style="mediumDashed">
        <color rgb="FF00B050"/>
      </bottom>
      <diagonal/>
    </border>
  </borders>
  <cellStyleXfs count="4">
    <xf numFmtId="0" fontId="0" fillId="0" borderId="0"/>
    <xf numFmtId="0" fontId="2" fillId="2" borderId="0" applyNumberFormat="0" applyBorder="0" applyProtection="0"/>
    <xf numFmtId="0" fontId="1" fillId="3" borderId="1"/>
    <xf numFmtId="0" fontId="5" fillId="0" borderId="0"/>
  </cellStyleXfs>
  <cellXfs count="14">
    <xf numFmtId="0" fontId="0" fillId="0" borderId="0" xfId="0"/>
    <xf numFmtId="0" fontId="4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4" fillId="0" borderId="4" xfId="0" applyFont="1" applyBorder="1"/>
    <xf numFmtId="0" fontId="3" fillId="0" borderId="5" xfId="2" applyFont="1" applyFill="1" applyBorder="1"/>
    <xf numFmtId="0" fontId="3" fillId="0" borderId="7" xfId="2" applyFont="1" applyFill="1" applyBorder="1"/>
    <xf numFmtId="0" fontId="4" fillId="0" borderId="2" xfId="1" applyFont="1" applyFill="1" applyBorder="1"/>
    <xf numFmtId="0" fontId="4" fillId="0" borderId="6" xfId="1" applyFont="1" applyFill="1" applyBorder="1"/>
  </cellXfs>
  <cellStyles count="4">
    <cellStyle name="Heading 3 2" xfId="1" xr:uid="{52E5E614-F631-49B7-9107-4AAF0F88AEB6}"/>
    <cellStyle name="Normal" xfId="0" builtinId="0"/>
    <cellStyle name="Normal 5" xfId="3" xr:uid="{13AEBD32-FAE1-4477-962F-A11694C16E98}"/>
    <cellStyle name="YellowCell" xfId="2" xr:uid="{AAA84F5B-6EFA-4048-8621-7CB8BDB2FA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sample!$D$2</c:f>
              <c:strCache>
                <c:ptCount val="1"/>
                <c:pt idx="0">
                  <c:v>Ends</c:v>
                </c:pt>
              </c:strCache>
            </c:strRef>
          </c:tx>
          <c:spPr>
            <a:solidFill>
              <a:srgbClr val="2279BE"/>
            </a:solidFill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sample!$D$3:$D$18</c:f>
              <c:numCache>
                <c:formatCode>General</c:formatCode>
                <c:ptCount val="16"/>
                <c:pt idx="0">
                  <c:v>210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490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83-4321-93A0-1BB6FB143CE4}"/>
            </c:ext>
          </c:extLst>
        </c:ser>
        <c:ser>
          <c:idx val="1"/>
          <c:order val="1"/>
          <c:tx>
            <c:strRef>
              <c:f>sample!$E$2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sample!$E$3:$E$18</c:f>
              <c:numCache>
                <c:formatCode>General</c:formatCode>
                <c:ptCount val="16"/>
                <c:pt idx="0">
                  <c:v>0</c:v>
                </c:pt>
                <c:pt idx="1">
                  <c:v>200</c:v>
                </c:pt>
                <c:pt idx="2">
                  <c:v>200</c:v>
                </c:pt>
                <c:pt idx="3">
                  <c:v>230</c:v>
                </c:pt>
                <c:pt idx="4">
                  <c:v>0</c:v>
                </c:pt>
                <c:pt idx="5">
                  <c:v>230</c:v>
                </c:pt>
                <c:pt idx="6">
                  <c:v>250</c:v>
                </c:pt>
                <c:pt idx="7">
                  <c:v>350</c:v>
                </c:pt>
                <c:pt idx="8">
                  <c:v>0</c:v>
                </c:pt>
                <c:pt idx="9">
                  <c:v>290</c:v>
                </c:pt>
                <c:pt idx="10">
                  <c:v>290</c:v>
                </c:pt>
                <c:pt idx="11">
                  <c:v>325</c:v>
                </c:pt>
                <c:pt idx="12">
                  <c:v>625</c:v>
                </c:pt>
                <c:pt idx="13">
                  <c:v>577</c:v>
                </c:pt>
                <c:pt idx="14">
                  <c:v>577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83-4321-93A0-1BB6FB143CE4}"/>
            </c:ext>
          </c:extLst>
        </c:ser>
        <c:ser>
          <c:idx val="2"/>
          <c:order val="2"/>
          <c:tx>
            <c:strRef>
              <c:f>sample!$F$2</c:f>
              <c:strCache>
                <c:ptCount val="1"/>
                <c:pt idx="0">
                  <c:v>NegLoss</c:v>
                </c:pt>
              </c:strCache>
            </c:strRef>
          </c:tx>
          <c:spPr>
            <a:solidFill>
              <a:srgbClr val="E41A1C"/>
            </a:solidFill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sample!$F$3:$F$18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83-4321-93A0-1BB6FB143CE4}"/>
            </c:ext>
          </c:extLst>
        </c:ser>
        <c:ser>
          <c:idx val="3"/>
          <c:order val="3"/>
          <c:tx>
            <c:strRef>
              <c:f>sample!$G$2</c:f>
              <c:strCache>
                <c:ptCount val="1"/>
                <c:pt idx="0">
                  <c:v>NegGain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sample!$G$3:$G$18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83-4321-93A0-1BB6FB143CE4}"/>
            </c:ext>
          </c:extLst>
        </c:ser>
        <c:ser>
          <c:idx val="4"/>
          <c:order val="4"/>
          <c:tx>
            <c:strRef>
              <c:f>sample!$H$2</c:f>
              <c:strCache>
                <c:ptCount val="1"/>
                <c:pt idx="0">
                  <c:v>PosLoss</c:v>
                </c:pt>
              </c:strCache>
            </c:strRef>
          </c:tx>
          <c:spPr>
            <a:solidFill>
              <a:srgbClr val="E41A1C"/>
            </a:solidFill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sample!$H$3:$H$18</c:f>
              <c:numCache>
                <c:formatCode>General</c:formatCode>
                <c:ptCount val="16"/>
                <c:pt idx="0">
                  <c:v>0</c:v>
                </c:pt>
                <c:pt idx="1">
                  <c:v>10</c:v>
                </c:pt>
                <c:pt idx="2">
                  <c:v>0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83-4321-93A0-1BB6FB143CE4}"/>
            </c:ext>
          </c:extLst>
        </c:ser>
        <c:ser>
          <c:idx val="5"/>
          <c:order val="5"/>
          <c:tx>
            <c:strRef>
              <c:f>sample!$I$2</c:f>
              <c:strCache>
                <c:ptCount val="1"/>
                <c:pt idx="0">
                  <c:v>PosGain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sample!$B$3:$B$18</c:f>
              <c:strCache>
                <c:ptCount val="16"/>
                <c:pt idx="0">
                  <c:v>Base Case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Q1 Subtotal</c:v>
                </c:pt>
                <c:pt idx="5">
                  <c:v>Apr</c:v>
                </c:pt>
                <c:pt idx="6">
                  <c:v>May</c:v>
                </c:pt>
                <c:pt idx="7">
                  <c:v>Jun</c:v>
                </c:pt>
                <c:pt idx="8">
                  <c:v>Q2 Subtotal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  <c:pt idx="12">
                  <c:v>Oct</c:v>
                </c:pt>
                <c:pt idx="13">
                  <c:v>Nov</c:v>
                </c:pt>
                <c:pt idx="14">
                  <c:v>Dec</c:v>
                </c:pt>
                <c:pt idx="15">
                  <c:v>Final</c:v>
                </c:pt>
              </c:strCache>
            </c:strRef>
          </c:cat>
          <c:val>
            <c:numRef>
              <c:f>sample!$I$3:$I$18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130</c:v>
                </c:pt>
                <c:pt idx="3">
                  <c:v>0</c:v>
                </c:pt>
                <c:pt idx="4">
                  <c:v>0</c:v>
                </c:pt>
                <c:pt idx="5">
                  <c:v>20</c:v>
                </c:pt>
                <c:pt idx="6">
                  <c:v>100</c:v>
                </c:pt>
                <c:pt idx="7">
                  <c:v>140</c:v>
                </c:pt>
                <c:pt idx="8">
                  <c:v>0</c:v>
                </c:pt>
                <c:pt idx="9">
                  <c:v>0</c:v>
                </c:pt>
                <c:pt idx="10">
                  <c:v>35</c:v>
                </c:pt>
                <c:pt idx="11">
                  <c:v>300</c:v>
                </c:pt>
                <c:pt idx="12">
                  <c:v>22</c:v>
                </c:pt>
                <c:pt idx="13">
                  <c:v>0</c:v>
                </c:pt>
                <c:pt idx="14">
                  <c:v>20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83-4321-93A0-1BB6FB14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121306080"/>
        <c:axId val="1121305600"/>
      </c:barChart>
      <c:scatterChart>
        <c:scatterStyle val="lineMarker"/>
        <c:varyColors val="0"/>
        <c:ser>
          <c:idx val="6"/>
          <c:order val="6"/>
          <c:tx>
            <c:strRef>
              <c:f>sample!$L$2</c:f>
              <c:strCache>
                <c:ptCount val="1"/>
                <c:pt idx="0">
                  <c:v>Center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283-4321-93A0-1BB6FB143C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283-4321-93A0-1BB6FB143C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283-4321-93A0-1BB6FB143C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283-4321-93A0-1BB6FB143C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283-4321-93A0-1BB6FB143C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283-4321-93A0-1BB6FB143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283-4321-93A0-1BB6FB143C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283-4321-93A0-1BB6FB143C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283-4321-93A0-1BB6FB143C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283-4321-93A0-1BB6FB143C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283-4321-93A0-1BB6FB143CE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283-4321-93A0-1BB6FB143CE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283-4321-93A0-1BB6FB143CE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283-4321-93A0-1BB6FB143CE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283-4321-93A0-1BB6FB143CE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283-4321-93A0-1BB6FB143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sample!$L$3:$L$18</c:f>
              <c:numCache>
                <c:formatCode>General</c:formatCode>
                <c:ptCount val="1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</c:numCache>
            </c:numRef>
          </c:xVal>
          <c:yVal>
            <c:numRef>
              <c:f>sample!$O$3:$O$18</c:f>
              <c:numCache>
                <c:formatCode>General</c:formatCode>
                <c:ptCount val="16"/>
                <c:pt idx="0">
                  <c:v>3.125E-2</c:v>
                </c:pt>
                <c:pt idx="1">
                  <c:v>9.375E-2</c:v>
                </c:pt>
                <c:pt idx="2">
                  <c:v>0.15625</c:v>
                </c:pt>
                <c:pt idx="3">
                  <c:v>0.21875</c:v>
                </c:pt>
                <c:pt idx="4">
                  <c:v>0.28125</c:v>
                </c:pt>
                <c:pt idx="5">
                  <c:v>0.34375</c:v>
                </c:pt>
                <c:pt idx="6">
                  <c:v>0.40625</c:v>
                </c:pt>
                <c:pt idx="7">
                  <c:v>0.46875</c:v>
                </c:pt>
                <c:pt idx="8">
                  <c:v>0.53125</c:v>
                </c:pt>
                <c:pt idx="9">
                  <c:v>0.59375</c:v>
                </c:pt>
                <c:pt idx="10">
                  <c:v>0.65625</c:v>
                </c:pt>
                <c:pt idx="11">
                  <c:v>0.71875</c:v>
                </c:pt>
                <c:pt idx="12">
                  <c:v>0.78125</c:v>
                </c:pt>
                <c:pt idx="13">
                  <c:v>0.84375</c:v>
                </c:pt>
                <c:pt idx="14">
                  <c:v>0.90625</c:v>
                </c:pt>
                <c:pt idx="15">
                  <c:v>0.96875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sample!$P$3:$P$18</c15:f>
                <c15:dlblRangeCache>
                  <c:ptCount val="16"/>
                  <c:pt idx="0">
                    <c:v>210</c:v>
                  </c:pt>
                  <c:pt idx="1">
                    <c:v>-10</c:v>
                  </c:pt>
                  <c:pt idx="2">
                    <c:v>130</c:v>
                  </c:pt>
                  <c:pt idx="3">
                    <c:v>-100</c:v>
                  </c:pt>
                  <c:pt idx="4">
                    <c:v>230</c:v>
                  </c:pt>
                  <c:pt idx="5">
                    <c:v>20</c:v>
                  </c:pt>
                  <c:pt idx="6">
                    <c:v>100</c:v>
                  </c:pt>
                  <c:pt idx="7">
                    <c:v>140</c:v>
                  </c:pt>
                  <c:pt idx="8">
                    <c:v>490</c:v>
                  </c:pt>
                  <c:pt idx="9">
                    <c:v>-200</c:v>
                  </c:pt>
                  <c:pt idx="10">
                    <c:v>35</c:v>
                  </c:pt>
                  <c:pt idx="11">
                    <c:v>300</c:v>
                  </c:pt>
                  <c:pt idx="12">
                    <c:v>22</c:v>
                  </c:pt>
                  <c:pt idx="13">
                    <c:v>-70</c:v>
                  </c:pt>
                  <c:pt idx="14">
                    <c:v>20</c:v>
                  </c:pt>
                  <c:pt idx="15">
                    <c:v>597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1283-4321-93A0-1BB6FB143CE4}"/>
            </c:ext>
          </c:extLst>
        </c:ser>
        <c:ser>
          <c:idx val="7"/>
          <c:order val="7"/>
          <c:tx>
            <c:strRef>
              <c:f>sample!$M$2</c:f>
              <c:strCache>
                <c:ptCount val="1"/>
                <c:pt idx="0">
                  <c:v>Right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2E4E5862-0C6F-41C3-B96C-6ABFDD029A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283-4321-93A0-1BB6FB143C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283-4321-93A0-1BB6FB143C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7AA298E-3A0A-49DD-97F8-0878C81A2E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283-4321-93A0-1BB6FB143C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283-4321-93A0-1BB6FB143C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9F69052-E402-4D23-8C4F-59139A6759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283-4321-93A0-1BB6FB143C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9A73CD1-7A82-45F3-8A62-16B520DD87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283-4321-93A0-1BB6FB143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FC535BB-C610-436D-87FF-7666C0B9F4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283-4321-93A0-1BB6FB143C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B2147A0-F2E8-4613-B4A3-B4CAEC932F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283-4321-93A0-1BB6FB143C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453BFC1-B2AB-4740-8E2F-26BBA888A9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283-4321-93A0-1BB6FB143C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283-4321-93A0-1BB6FB143C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5D054AB-6DDE-4BDA-9F0E-AA38720403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1283-4321-93A0-1BB6FB143CE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3CAD021-2E27-4C4A-810E-D9AA418B34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1283-4321-93A0-1BB6FB143CE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5CE2E8A-3BD9-4777-A685-74A2F5E438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1283-4321-93A0-1BB6FB143CE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1283-4321-93A0-1BB6FB143CE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2F39288-4AD8-413B-85FB-82F94CB997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1283-4321-93A0-1BB6FB143CE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E9DDC7-D3E7-4D47-BBBB-22E66D4869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1283-4321-93A0-1BB6FB143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sample!$M$3:$M$18</c:f>
              <c:numCache>
                <c:formatCode>General</c:formatCode>
                <c:ptCount val="16"/>
                <c:pt idx="0">
                  <c:v>210</c:v>
                </c:pt>
                <c:pt idx="1">
                  <c:v>#N/A</c:v>
                </c:pt>
                <c:pt idx="2">
                  <c:v>330</c:v>
                </c:pt>
                <c:pt idx="3">
                  <c:v>#N/A</c:v>
                </c:pt>
                <c:pt idx="4">
                  <c:v>230</c:v>
                </c:pt>
                <c:pt idx="5">
                  <c:v>250</c:v>
                </c:pt>
                <c:pt idx="6">
                  <c:v>350</c:v>
                </c:pt>
                <c:pt idx="7">
                  <c:v>490</c:v>
                </c:pt>
                <c:pt idx="8">
                  <c:v>490</c:v>
                </c:pt>
                <c:pt idx="9">
                  <c:v>#N/A</c:v>
                </c:pt>
                <c:pt idx="10">
                  <c:v>325</c:v>
                </c:pt>
                <c:pt idx="11">
                  <c:v>625</c:v>
                </c:pt>
                <c:pt idx="12">
                  <c:v>647</c:v>
                </c:pt>
                <c:pt idx="13">
                  <c:v>#N/A</c:v>
                </c:pt>
                <c:pt idx="14">
                  <c:v>597</c:v>
                </c:pt>
                <c:pt idx="15">
                  <c:v>597</c:v>
                </c:pt>
              </c:numCache>
            </c:numRef>
          </c:xVal>
          <c:yVal>
            <c:numRef>
              <c:f>sample!$O$3:$O$18</c:f>
              <c:numCache>
                <c:formatCode>General</c:formatCode>
                <c:ptCount val="16"/>
                <c:pt idx="0">
                  <c:v>3.125E-2</c:v>
                </c:pt>
                <c:pt idx="1">
                  <c:v>9.375E-2</c:v>
                </c:pt>
                <c:pt idx="2">
                  <c:v>0.15625</c:v>
                </c:pt>
                <c:pt idx="3">
                  <c:v>0.21875</c:v>
                </c:pt>
                <c:pt idx="4">
                  <c:v>0.28125</c:v>
                </c:pt>
                <c:pt idx="5">
                  <c:v>0.34375</c:v>
                </c:pt>
                <c:pt idx="6">
                  <c:v>0.40625</c:v>
                </c:pt>
                <c:pt idx="7">
                  <c:v>0.46875</c:v>
                </c:pt>
                <c:pt idx="8">
                  <c:v>0.53125</c:v>
                </c:pt>
                <c:pt idx="9">
                  <c:v>0.59375</c:v>
                </c:pt>
                <c:pt idx="10">
                  <c:v>0.65625</c:v>
                </c:pt>
                <c:pt idx="11">
                  <c:v>0.71875</c:v>
                </c:pt>
                <c:pt idx="12">
                  <c:v>0.78125</c:v>
                </c:pt>
                <c:pt idx="13">
                  <c:v>0.84375</c:v>
                </c:pt>
                <c:pt idx="14">
                  <c:v>0.90625</c:v>
                </c:pt>
                <c:pt idx="15">
                  <c:v>0.96875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sample!$P$3:$P$18</c15:f>
                <c15:dlblRangeCache>
                  <c:ptCount val="16"/>
                  <c:pt idx="0">
                    <c:v>210</c:v>
                  </c:pt>
                  <c:pt idx="1">
                    <c:v>-10</c:v>
                  </c:pt>
                  <c:pt idx="2">
                    <c:v>130</c:v>
                  </c:pt>
                  <c:pt idx="3">
                    <c:v>-100</c:v>
                  </c:pt>
                  <c:pt idx="4">
                    <c:v>230</c:v>
                  </c:pt>
                  <c:pt idx="5">
                    <c:v>20</c:v>
                  </c:pt>
                  <c:pt idx="6">
                    <c:v>100</c:v>
                  </c:pt>
                  <c:pt idx="7">
                    <c:v>140</c:v>
                  </c:pt>
                  <c:pt idx="8">
                    <c:v>490</c:v>
                  </c:pt>
                  <c:pt idx="9">
                    <c:v>-200</c:v>
                  </c:pt>
                  <c:pt idx="10">
                    <c:v>35</c:v>
                  </c:pt>
                  <c:pt idx="11">
                    <c:v>300</c:v>
                  </c:pt>
                  <c:pt idx="12">
                    <c:v>22</c:v>
                  </c:pt>
                  <c:pt idx="13">
                    <c:v>-70</c:v>
                  </c:pt>
                  <c:pt idx="14">
                    <c:v>20</c:v>
                  </c:pt>
                  <c:pt idx="15">
                    <c:v>597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1283-4321-93A0-1BB6FB143CE4}"/>
            </c:ext>
          </c:extLst>
        </c:ser>
        <c:ser>
          <c:idx val="8"/>
          <c:order val="8"/>
          <c:tx>
            <c:strRef>
              <c:f>sample!$N$2</c:f>
              <c:strCache>
                <c:ptCount val="1"/>
                <c:pt idx="0">
                  <c:v>Left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1283-4321-93A0-1BB6FB143C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196E243-454B-43D7-9923-DC923438E7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1283-4321-93A0-1BB6FB143C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1283-4321-93A0-1BB6FB143C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9FE7DA5-C0B2-40C8-A233-1D78E48BA3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1283-4321-93A0-1BB6FB143C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1283-4321-93A0-1BB6FB143C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1283-4321-93A0-1BB6FB143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1283-4321-93A0-1BB6FB143C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1283-4321-93A0-1BB6FB143C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1283-4321-93A0-1BB6FB143C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74E83B6-F209-40B8-858D-6029FD0F7F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1283-4321-93A0-1BB6FB143C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1283-4321-93A0-1BB6FB143CE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1283-4321-93A0-1BB6FB143CE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1283-4321-93A0-1BB6FB143CE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298521F-8E5C-4D31-9693-5A75033C93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1283-4321-93A0-1BB6FB143CE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1283-4321-93A0-1BB6FB143CE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1283-4321-93A0-1BB6FB143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sample!$N$3:$N$18</c:f>
              <c:numCache>
                <c:formatCode>General</c:formatCode>
                <c:ptCount val="16"/>
                <c:pt idx="0">
                  <c:v>#N/A</c:v>
                </c:pt>
                <c:pt idx="1">
                  <c:v>200</c:v>
                </c:pt>
                <c:pt idx="2">
                  <c:v>#N/A</c:v>
                </c:pt>
                <c:pt idx="3">
                  <c:v>230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290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577</c:v>
                </c:pt>
                <c:pt idx="14">
                  <c:v>#N/A</c:v>
                </c:pt>
                <c:pt idx="15">
                  <c:v>#N/A</c:v>
                </c:pt>
              </c:numCache>
            </c:numRef>
          </c:xVal>
          <c:yVal>
            <c:numRef>
              <c:f>sample!$O$3:$O$18</c:f>
              <c:numCache>
                <c:formatCode>General</c:formatCode>
                <c:ptCount val="16"/>
                <c:pt idx="0">
                  <c:v>3.125E-2</c:v>
                </c:pt>
                <c:pt idx="1">
                  <c:v>9.375E-2</c:v>
                </c:pt>
                <c:pt idx="2">
                  <c:v>0.15625</c:v>
                </c:pt>
                <c:pt idx="3">
                  <c:v>0.21875</c:v>
                </c:pt>
                <c:pt idx="4">
                  <c:v>0.28125</c:v>
                </c:pt>
                <c:pt idx="5">
                  <c:v>0.34375</c:v>
                </c:pt>
                <c:pt idx="6">
                  <c:v>0.40625</c:v>
                </c:pt>
                <c:pt idx="7">
                  <c:v>0.46875</c:v>
                </c:pt>
                <c:pt idx="8">
                  <c:v>0.53125</c:v>
                </c:pt>
                <c:pt idx="9">
                  <c:v>0.59375</c:v>
                </c:pt>
                <c:pt idx="10">
                  <c:v>0.65625</c:v>
                </c:pt>
                <c:pt idx="11">
                  <c:v>0.71875</c:v>
                </c:pt>
                <c:pt idx="12">
                  <c:v>0.78125</c:v>
                </c:pt>
                <c:pt idx="13">
                  <c:v>0.84375</c:v>
                </c:pt>
                <c:pt idx="14">
                  <c:v>0.90625</c:v>
                </c:pt>
                <c:pt idx="15">
                  <c:v>0.96875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sample!$P$3:$P$18</c15:f>
                <c15:dlblRangeCache>
                  <c:ptCount val="16"/>
                  <c:pt idx="0">
                    <c:v>210</c:v>
                  </c:pt>
                  <c:pt idx="1">
                    <c:v>-10</c:v>
                  </c:pt>
                  <c:pt idx="2">
                    <c:v>130</c:v>
                  </c:pt>
                  <c:pt idx="3">
                    <c:v>-100</c:v>
                  </c:pt>
                  <c:pt idx="4">
                    <c:v>230</c:v>
                  </c:pt>
                  <c:pt idx="5">
                    <c:v>20</c:v>
                  </c:pt>
                  <c:pt idx="6">
                    <c:v>100</c:v>
                  </c:pt>
                  <c:pt idx="7">
                    <c:v>140</c:v>
                  </c:pt>
                  <c:pt idx="8">
                    <c:v>490</c:v>
                  </c:pt>
                  <c:pt idx="9">
                    <c:v>-200</c:v>
                  </c:pt>
                  <c:pt idx="10">
                    <c:v>35</c:v>
                  </c:pt>
                  <c:pt idx="11">
                    <c:v>300</c:v>
                  </c:pt>
                  <c:pt idx="12">
                    <c:v>22</c:v>
                  </c:pt>
                  <c:pt idx="13">
                    <c:v>-70</c:v>
                  </c:pt>
                  <c:pt idx="14">
                    <c:v>20</c:v>
                  </c:pt>
                  <c:pt idx="15">
                    <c:v>597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1283-4321-93A0-1BB6FB143CE4}"/>
            </c:ext>
          </c:extLst>
        </c:ser>
        <c:ser>
          <c:idx val="9"/>
          <c:order val="9"/>
          <c:tx>
            <c:strRef>
              <c:f>sample!$J$2</c:f>
              <c:strCache>
                <c:ptCount val="1"/>
                <c:pt idx="0">
                  <c:v>Line 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1"/>
            <c:val val="5.5288461538461536E-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sample!$K$3:$K$18</c:f>
              <c:numCache>
                <c:formatCode>General</c:formatCode>
                <c:ptCount val="16"/>
                <c:pt idx="0">
                  <c:v>210</c:v>
                </c:pt>
                <c:pt idx="1">
                  <c:v>200</c:v>
                </c:pt>
                <c:pt idx="2">
                  <c:v>330</c:v>
                </c:pt>
                <c:pt idx="3">
                  <c:v>230</c:v>
                </c:pt>
                <c:pt idx="4">
                  <c:v>230</c:v>
                </c:pt>
                <c:pt idx="5">
                  <c:v>250</c:v>
                </c:pt>
                <c:pt idx="6">
                  <c:v>350</c:v>
                </c:pt>
                <c:pt idx="7">
                  <c:v>490</c:v>
                </c:pt>
                <c:pt idx="8">
                  <c:v>490</c:v>
                </c:pt>
                <c:pt idx="9">
                  <c:v>290</c:v>
                </c:pt>
                <c:pt idx="10">
                  <c:v>325</c:v>
                </c:pt>
                <c:pt idx="11">
                  <c:v>625</c:v>
                </c:pt>
                <c:pt idx="12">
                  <c:v>647</c:v>
                </c:pt>
                <c:pt idx="13">
                  <c:v>577</c:v>
                </c:pt>
                <c:pt idx="14">
                  <c:v>597</c:v>
                </c:pt>
                <c:pt idx="15">
                  <c:v>597</c:v>
                </c:pt>
              </c:numCache>
            </c:numRef>
          </c:xVal>
          <c:yVal>
            <c:numRef>
              <c:f>sample!$J$3:$J$18</c:f>
              <c:numCache>
                <c:formatCode>General</c:formatCode>
                <c:ptCount val="16"/>
                <c:pt idx="0">
                  <c:v>6.25E-2</c:v>
                </c:pt>
                <c:pt idx="1">
                  <c:v>0.125</c:v>
                </c:pt>
                <c:pt idx="2">
                  <c:v>0.1875</c:v>
                </c:pt>
                <c:pt idx="3">
                  <c:v>0.25</c:v>
                </c:pt>
                <c:pt idx="4">
                  <c:v>0.3125</c:v>
                </c:pt>
                <c:pt idx="5">
                  <c:v>0.375</c:v>
                </c:pt>
                <c:pt idx="6">
                  <c:v>0.4375</c:v>
                </c:pt>
                <c:pt idx="7">
                  <c:v>0.5</c:v>
                </c:pt>
                <c:pt idx="8">
                  <c:v>0.5625</c:v>
                </c:pt>
                <c:pt idx="9">
                  <c:v>0.625</c:v>
                </c:pt>
                <c:pt idx="10">
                  <c:v>0.6875</c:v>
                </c:pt>
                <c:pt idx="11">
                  <c:v>0.75</c:v>
                </c:pt>
                <c:pt idx="12">
                  <c:v>0.8125</c:v>
                </c:pt>
                <c:pt idx="13">
                  <c:v>0.875</c:v>
                </c:pt>
                <c:pt idx="14">
                  <c:v>0.9375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283-4321-93A0-1BB6FB14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720128"/>
        <c:axId val="1359214031"/>
      </c:scatterChart>
      <c:catAx>
        <c:axId val="1121306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A6A6A6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305600"/>
        <c:crosses val="autoZero"/>
        <c:auto val="0"/>
        <c:lblAlgn val="ctr"/>
        <c:lblOffset val="100"/>
        <c:tickLblSkip val="1"/>
        <c:noMultiLvlLbl val="0"/>
      </c:catAx>
      <c:valAx>
        <c:axId val="112130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306080"/>
        <c:crosses val="max"/>
        <c:crossBetween val="between"/>
      </c:valAx>
      <c:valAx>
        <c:axId val="1359214031"/>
        <c:scaling>
          <c:orientation val="maxMin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4720128"/>
        <c:crosses val="max"/>
        <c:crossBetween val="midCat"/>
      </c:valAx>
      <c:valAx>
        <c:axId val="14447201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359214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AJ$4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3</xdr:row>
          <xdr:rowOff>0</xdr:rowOff>
        </xdr:from>
        <xdr:to>
          <xdr:col>38</xdr:col>
          <xdr:colOff>0</xdr:colOff>
          <xdr:row>4</xdr:row>
          <xdr:rowOff>28575</xdr:rowOff>
        </xdr:to>
        <xdr:sp macro="" textlink="">
          <xdr:nvSpPr>
            <xdr:cNvPr id="3095" name="CheckFirstSub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First Bar is Subtotal</a:t>
              </a:r>
            </a:p>
          </xdr:txBody>
        </xdr:sp>
        <xdr:clientData/>
      </xdr:twoCellAnchor>
    </mc:Choice>
    <mc:Fallback/>
  </mc:AlternateContent>
  <xdr:twoCellAnchor>
    <xdr:from>
      <xdr:col>16</xdr:col>
      <xdr:colOff>303213</xdr:colOff>
      <xdr:row>1</xdr:row>
      <xdr:rowOff>63499</xdr:rowOff>
    </xdr:from>
    <xdr:to>
      <xdr:col>25</xdr:col>
      <xdr:colOff>595313</xdr:colOff>
      <xdr:row>30</xdr:row>
      <xdr:rowOff>7937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37C0AA-BDAC-1DAE-5C6F-86E668F8DC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E7BB7-8CBD-433E-88A9-ED540C66B368}">
  <sheetPr codeName="Sheet9"/>
  <dimension ref="B2:AJ23"/>
  <sheetViews>
    <sheetView showGridLines="0" tabSelected="1" zoomScale="120" zoomScaleNormal="120" workbookViewId="0">
      <selection activeCell="C2" sqref="C2"/>
    </sheetView>
  </sheetViews>
  <sheetFormatPr defaultRowHeight="15" x14ac:dyDescent="0.25"/>
  <cols>
    <col min="3" max="3" width="15.7109375" customWidth="1"/>
    <col min="21" max="21" width="15.85546875" customWidth="1"/>
  </cols>
  <sheetData>
    <row r="2" spans="2:36" s="2" customFormat="1" thickBot="1" x14ac:dyDescent="0.3">
      <c r="B2" s="1" t="s">
        <v>30</v>
      </c>
      <c r="C2" s="5" t="s">
        <v>16</v>
      </c>
      <c r="D2" s="3" t="s">
        <v>17</v>
      </c>
      <c r="E2" s="3" t="s">
        <v>18</v>
      </c>
      <c r="F2" s="3" t="s">
        <v>19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26</v>
      </c>
      <c r="N2" s="3" t="s">
        <v>27</v>
      </c>
      <c r="O2" s="3" t="s">
        <v>28</v>
      </c>
      <c r="P2" s="3" t="s">
        <v>29</v>
      </c>
    </row>
    <row r="3" spans="2:36" s="2" customFormat="1" ht="14.25" x14ac:dyDescent="0.25">
      <c r="B3" s="12" t="s">
        <v>0</v>
      </c>
      <c r="C3" s="6">
        <v>210</v>
      </c>
      <c r="D3" s="4">
        <f>IF($AJ$4,C3,"")</f>
        <v>210</v>
      </c>
      <c r="E3" s="4">
        <f t="shared" ref="E3:E18" si="0">IF(LEN(C3)=0,0,IF(AND(K3&lt;0,K3-C3&lt;0,LEN(D3)=0),K3-MIN(0,C3),IF(AND(K3&gt;0,K3-C3&gt;0,LEN(D3)=0),K3-MAX(0,C3),0)))</f>
        <v>0</v>
      </c>
      <c r="F3" s="4">
        <f t="shared" ref="F3:F18" si="1">IF(LEN(C3)=0,0,IF(AND(K3&lt;0,C3&lt;0,LEN(D3)=0),MAX(C3,K3),0))</f>
        <v>0</v>
      </c>
      <c r="G3" s="4">
        <f t="shared" ref="G3:G18" si="2">IF(LEN(C3)=0,0,IF(AND(K3-C3&lt;0,C3&gt;0,LEN(D3)=0),MAX(-C3,K3-C3),0))</f>
        <v>0</v>
      </c>
      <c r="H3" s="4">
        <f t="shared" ref="H3:H18" si="3">IF(LEN(C3)=0,0,IF(AND(K3-C3&gt;0,C3&lt;0,LEN(D3)=0),MIN(-C3,K3-C3),0))</f>
        <v>0</v>
      </c>
      <c r="I3" s="4">
        <f t="shared" ref="I3:I18" si="4">IF(LEN(C3)=0,0,IF(AND(K3&gt;0,C3&gt;0,LEN(D3)=0),MIN(C3,K3),0))</f>
        <v>0</v>
      </c>
      <c r="J3" s="4">
        <f>1/COUNTA($B$3:$B$18)</f>
        <v>6.25E-2</v>
      </c>
      <c r="K3" s="4">
        <f>C3</f>
        <v>210</v>
      </c>
      <c r="L3" s="4" t="e">
        <f t="shared" ref="L3:L18" si="5">IF($AJ$6=1,IF(LEN(D3),D3/2,K3-C3/2),NA())</f>
        <v>#N/A</v>
      </c>
      <c r="M3" s="4">
        <f t="shared" ref="M3:M18" si="6">IF(OR($AJ$6=2,AND($AJ$6=3,OR(AND(LEN(D3),K3&gt;0),AND(LEN(C3)&gt;0,C3&gt;=0)))),IF(LEN(D3),MAX(0,K3),K3-MIN(0,C3)),NA())</f>
        <v>210</v>
      </c>
      <c r="N3" s="4" t="e">
        <f t="shared" ref="N3:N18" si="7">IF($AJ$6=3,IF(LEN(D3),IF(D3&lt;0,D3,NA()),IF(C3&lt;0,K3,NA())),NA())</f>
        <v>#N/A</v>
      </c>
      <c r="O3" s="4">
        <f>0.5/COUNTA($B$3:$B$18)</f>
        <v>3.125E-2</v>
      </c>
      <c r="P3" s="4">
        <f t="shared" ref="P3:P18" si="8">IF(LEN(C3),C3,D3)</f>
        <v>210</v>
      </c>
    </row>
    <row r="4" spans="2:36" s="2" customFormat="1" ht="14.25" x14ac:dyDescent="0.25">
      <c r="B4" s="7" t="s">
        <v>1</v>
      </c>
      <c r="C4" s="8">
        <v>-10</v>
      </c>
      <c r="D4" s="4" t="str">
        <f t="shared" ref="D4:D18" si="9">IF(LEN(C4)=0,K4,"")</f>
        <v/>
      </c>
      <c r="E4" s="4">
        <f t="shared" ca="1" si="0"/>
        <v>200</v>
      </c>
      <c r="F4" s="4">
        <f t="shared" ca="1" si="1"/>
        <v>0</v>
      </c>
      <c r="G4" s="4">
        <f t="shared" ca="1" si="2"/>
        <v>0</v>
      </c>
      <c r="H4" s="4">
        <f t="shared" ca="1" si="3"/>
        <v>10</v>
      </c>
      <c r="I4" s="4">
        <f t="shared" ca="1" si="4"/>
        <v>0</v>
      </c>
      <c r="J4" s="4">
        <f t="shared" ref="J4:J17" ca="1" si="10">OFFSET(J4,-1,0)+1/COUNTA($B$3:$B$18)</f>
        <v>0.125</v>
      </c>
      <c r="K4" s="4">
        <f t="shared" ref="K4:K18" ca="1" si="11">OFFSET(K4,-1,0)+IF(LEN(C4)=0,0,C4)</f>
        <v>200</v>
      </c>
      <c r="L4" s="4" t="e">
        <f t="shared" si="5"/>
        <v>#N/A</v>
      </c>
      <c r="M4" s="4" t="e">
        <f t="shared" ca="1" si="6"/>
        <v>#N/A</v>
      </c>
      <c r="N4" s="4">
        <f t="shared" ca="1" si="7"/>
        <v>200</v>
      </c>
      <c r="O4" s="4">
        <f t="shared" ref="O4:O18" ca="1" si="12">OFFSET(O4,-1,0)+1/COUNTA($B$3:$B$18)</f>
        <v>9.375E-2</v>
      </c>
      <c r="P4" s="4">
        <f t="shared" si="8"/>
        <v>-10</v>
      </c>
      <c r="AJ4" s="2" t="b">
        <v>1</v>
      </c>
    </row>
    <row r="5" spans="2:36" s="2" customFormat="1" ht="14.25" x14ac:dyDescent="0.25">
      <c r="B5" s="7" t="s">
        <v>2</v>
      </c>
      <c r="C5" s="8">
        <v>130</v>
      </c>
      <c r="D5" s="4" t="str">
        <f t="shared" si="9"/>
        <v/>
      </c>
      <c r="E5" s="4">
        <f t="shared" ca="1" si="0"/>
        <v>200</v>
      </c>
      <c r="F5" s="4">
        <f t="shared" ca="1" si="1"/>
        <v>0</v>
      </c>
      <c r="G5" s="4">
        <f t="shared" ca="1" si="2"/>
        <v>0</v>
      </c>
      <c r="H5" s="4">
        <f t="shared" ca="1" si="3"/>
        <v>0</v>
      </c>
      <c r="I5" s="4">
        <f t="shared" ca="1" si="4"/>
        <v>130</v>
      </c>
      <c r="J5" s="4">
        <f t="shared" ca="1" si="10"/>
        <v>0.1875</v>
      </c>
      <c r="K5" s="4">
        <f t="shared" ca="1" si="11"/>
        <v>330</v>
      </c>
      <c r="L5" s="4" t="e">
        <f t="shared" si="5"/>
        <v>#N/A</v>
      </c>
      <c r="M5" s="4">
        <f t="shared" ca="1" si="6"/>
        <v>330</v>
      </c>
      <c r="N5" s="4" t="e">
        <f t="shared" si="7"/>
        <v>#N/A</v>
      </c>
      <c r="O5" s="4">
        <f t="shared" ca="1" si="12"/>
        <v>0.15625</v>
      </c>
      <c r="P5" s="4">
        <f t="shared" si="8"/>
        <v>130</v>
      </c>
    </row>
    <row r="6" spans="2:36" s="2" customFormat="1" ht="14.25" x14ac:dyDescent="0.25">
      <c r="B6" s="7" t="s">
        <v>3</v>
      </c>
      <c r="C6" s="8">
        <v>-100</v>
      </c>
      <c r="D6" s="4" t="str">
        <f t="shared" si="9"/>
        <v/>
      </c>
      <c r="E6" s="4">
        <f t="shared" ca="1" si="0"/>
        <v>230</v>
      </c>
      <c r="F6" s="4">
        <f t="shared" ca="1" si="1"/>
        <v>0</v>
      </c>
      <c r="G6" s="4">
        <f t="shared" ca="1" si="2"/>
        <v>0</v>
      </c>
      <c r="H6" s="4">
        <f t="shared" ca="1" si="3"/>
        <v>100</v>
      </c>
      <c r="I6" s="4">
        <f t="shared" ca="1" si="4"/>
        <v>0</v>
      </c>
      <c r="J6" s="4">
        <f t="shared" ca="1" si="10"/>
        <v>0.25</v>
      </c>
      <c r="K6" s="4">
        <f t="shared" ca="1" si="11"/>
        <v>230</v>
      </c>
      <c r="L6" s="4" t="e">
        <f t="shared" si="5"/>
        <v>#N/A</v>
      </c>
      <c r="M6" s="4" t="e">
        <f t="shared" ca="1" si="6"/>
        <v>#N/A</v>
      </c>
      <c r="N6" s="4">
        <f t="shared" ca="1" si="7"/>
        <v>230</v>
      </c>
      <c r="O6" s="4">
        <f t="shared" ca="1" si="12"/>
        <v>0.21875</v>
      </c>
      <c r="P6" s="4">
        <f t="shared" si="8"/>
        <v>-100</v>
      </c>
      <c r="AJ6" s="2">
        <v>3</v>
      </c>
    </row>
    <row r="7" spans="2:36" s="2" customFormat="1" ht="14.25" x14ac:dyDescent="0.25">
      <c r="B7" s="9" t="s">
        <v>4</v>
      </c>
      <c r="C7" s="10"/>
      <c r="D7" s="4">
        <f t="shared" ca="1" si="9"/>
        <v>230</v>
      </c>
      <c r="E7" s="4">
        <f t="shared" si="0"/>
        <v>0</v>
      </c>
      <c r="F7" s="4">
        <f t="shared" si="1"/>
        <v>0</v>
      </c>
      <c r="G7" s="4">
        <f t="shared" si="2"/>
        <v>0</v>
      </c>
      <c r="H7" s="4">
        <f t="shared" si="3"/>
        <v>0</v>
      </c>
      <c r="I7" s="4">
        <f t="shared" si="4"/>
        <v>0</v>
      </c>
      <c r="J7" s="4">
        <f t="shared" ca="1" si="10"/>
        <v>0.3125</v>
      </c>
      <c r="K7" s="4">
        <f t="shared" ca="1" si="11"/>
        <v>230</v>
      </c>
      <c r="L7" s="4" t="e">
        <f t="shared" si="5"/>
        <v>#N/A</v>
      </c>
      <c r="M7" s="4">
        <f t="shared" ca="1" si="6"/>
        <v>230</v>
      </c>
      <c r="N7" s="4" t="e">
        <f t="shared" ca="1" si="7"/>
        <v>#N/A</v>
      </c>
      <c r="O7" s="4">
        <f t="shared" ca="1" si="12"/>
        <v>0.28125</v>
      </c>
      <c r="P7" s="4">
        <f t="shared" ca="1" si="8"/>
        <v>230</v>
      </c>
    </row>
    <row r="8" spans="2:36" s="2" customFormat="1" ht="14.25" x14ac:dyDescent="0.25">
      <c r="B8" s="7" t="s">
        <v>5</v>
      </c>
      <c r="C8" s="8">
        <v>20</v>
      </c>
      <c r="D8" s="4" t="str">
        <f t="shared" si="9"/>
        <v/>
      </c>
      <c r="E8" s="4">
        <f t="shared" ca="1" si="0"/>
        <v>230</v>
      </c>
      <c r="F8" s="4">
        <f t="shared" ca="1" si="1"/>
        <v>0</v>
      </c>
      <c r="G8" s="4">
        <f t="shared" ca="1" si="2"/>
        <v>0</v>
      </c>
      <c r="H8" s="4">
        <f t="shared" ca="1" si="3"/>
        <v>0</v>
      </c>
      <c r="I8" s="4">
        <f t="shared" ca="1" si="4"/>
        <v>20</v>
      </c>
      <c r="J8" s="4">
        <f t="shared" ca="1" si="10"/>
        <v>0.375</v>
      </c>
      <c r="K8" s="4">
        <f t="shared" ca="1" si="11"/>
        <v>250</v>
      </c>
      <c r="L8" s="4" t="e">
        <f t="shared" si="5"/>
        <v>#N/A</v>
      </c>
      <c r="M8" s="4">
        <f t="shared" ca="1" si="6"/>
        <v>250</v>
      </c>
      <c r="N8" s="4" t="e">
        <f t="shared" si="7"/>
        <v>#N/A</v>
      </c>
      <c r="O8" s="4">
        <f t="shared" ca="1" si="12"/>
        <v>0.34375</v>
      </c>
      <c r="P8" s="4">
        <f t="shared" si="8"/>
        <v>20</v>
      </c>
    </row>
    <row r="9" spans="2:36" s="2" customFormat="1" ht="14.25" x14ac:dyDescent="0.25">
      <c r="B9" s="7" t="s">
        <v>6</v>
      </c>
      <c r="C9" s="8">
        <v>100</v>
      </c>
      <c r="D9" s="4" t="str">
        <f t="shared" si="9"/>
        <v/>
      </c>
      <c r="E9" s="4">
        <f t="shared" ca="1" si="0"/>
        <v>250</v>
      </c>
      <c r="F9" s="4">
        <f t="shared" ca="1" si="1"/>
        <v>0</v>
      </c>
      <c r="G9" s="4">
        <f t="shared" ca="1" si="2"/>
        <v>0</v>
      </c>
      <c r="H9" s="4">
        <f t="shared" ca="1" si="3"/>
        <v>0</v>
      </c>
      <c r="I9" s="4">
        <f t="shared" ca="1" si="4"/>
        <v>100</v>
      </c>
      <c r="J9" s="4">
        <f t="shared" ca="1" si="10"/>
        <v>0.4375</v>
      </c>
      <c r="K9" s="4">
        <f t="shared" ca="1" si="11"/>
        <v>350</v>
      </c>
      <c r="L9" s="4" t="e">
        <f t="shared" si="5"/>
        <v>#N/A</v>
      </c>
      <c r="M9" s="4">
        <f t="shared" ca="1" si="6"/>
        <v>350</v>
      </c>
      <c r="N9" s="4" t="e">
        <f t="shared" si="7"/>
        <v>#N/A</v>
      </c>
      <c r="O9" s="4">
        <f t="shared" ca="1" si="12"/>
        <v>0.40625</v>
      </c>
      <c r="P9" s="4">
        <f t="shared" si="8"/>
        <v>100</v>
      </c>
    </row>
    <row r="10" spans="2:36" s="2" customFormat="1" ht="14.25" x14ac:dyDescent="0.25">
      <c r="B10" s="7" t="s">
        <v>7</v>
      </c>
      <c r="C10" s="8">
        <v>140</v>
      </c>
      <c r="D10" s="4" t="str">
        <f t="shared" si="9"/>
        <v/>
      </c>
      <c r="E10" s="4">
        <f t="shared" ca="1" si="0"/>
        <v>350</v>
      </c>
      <c r="F10" s="4">
        <f t="shared" ca="1" si="1"/>
        <v>0</v>
      </c>
      <c r="G10" s="4">
        <f t="shared" ca="1" si="2"/>
        <v>0</v>
      </c>
      <c r="H10" s="4">
        <f t="shared" ca="1" si="3"/>
        <v>0</v>
      </c>
      <c r="I10" s="4">
        <f t="shared" ca="1" si="4"/>
        <v>140</v>
      </c>
      <c r="J10" s="4">
        <f t="shared" ca="1" si="10"/>
        <v>0.5</v>
      </c>
      <c r="K10" s="4">
        <f t="shared" ca="1" si="11"/>
        <v>490</v>
      </c>
      <c r="L10" s="4" t="e">
        <f t="shared" si="5"/>
        <v>#N/A</v>
      </c>
      <c r="M10" s="4">
        <f t="shared" ca="1" si="6"/>
        <v>490</v>
      </c>
      <c r="N10" s="4" t="e">
        <f t="shared" si="7"/>
        <v>#N/A</v>
      </c>
      <c r="O10" s="4">
        <f t="shared" ca="1" si="12"/>
        <v>0.46875</v>
      </c>
      <c r="P10" s="4">
        <f t="shared" si="8"/>
        <v>140</v>
      </c>
    </row>
    <row r="11" spans="2:36" s="2" customFormat="1" ht="14.25" x14ac:dyDescent="0.25">
      <c r="B11" s="9" t="s">
        <v>9</v>
      </c>
      <c r="C11" s="10"/>
      <c r="D11" s="4">
        <f t="shared" ca="1" si="9"/>
        <v>490</v>
      </c>
      <c r="E11" s="4">
        <f t="shared" si="0"/>
        <v>0</v>
      </c>
      <c r="F11" s="4">
        <f t="shared" si="1"/>
        <v>0</v>
      </c>
      <c r="G11" s="4">
        <f t="shared" si="2"/>
        <v>0</v>
      </c>
      <c r="H11" s="4">
        <f t="shared" si="3"/>
        <v>0</v>
      </c>
      <c r="I11" s="4">
        <f t="shared" si="4"/>
        <v>0</v>
      </c>
      <c r="J11" s="4">
        <f t="shared" ca="1" si="10"/>
        <v>0.5625</v>
      </c>
      <c r="K11" s="4">
        <f t="shared" ca="1" si="11"/>
        <v>490</v>
      </c>
      <c r="L11" s="4" t="e">
        <f t="shared" si="5"/>
        <v>#N/A</v>
      </c>
      <c r="M11" s="4">
        <f t="shared" ca="1" si="6"/>
        <v>490</v>
      </c>
      <c r="N11" s="4" t="e">
        <f t="shared" ca="1" si="7"/>
        <v>#N/A</v>
      </c>
      <c r="O11" s="4">
        <f t="shared" ca="1" si="12"/>
        <v>0.53125</v>
      </c>
      <c r="P11" s="4">
        <f t="shared" ca="1" si="8"/>
        <v>490</v>
      </c>
    </row>
    <row r="12" spans="2:36" s="2" customFormat="1" ht="14.25" x14ac:dyDescent="0.25">
      <c r="B12" s="7" t="s">
        <v>8</v>
      </c>
      <c r="C12" s="8">
        <v>-200</v>
      </c>
      <c r="D12" s="4" t="str">
        <f t="shared" si="9"/>
        <v/>
      </c>
      <c r="E12" s="4">
        <f t="shared" ca="1" si="0"/>
        <v>290</v>
      </c>
      <c r="F12" s="4">
        <f t="shared" ca="1" si="1"/>
        <v>0</v>
      </c>
      <c r="G12" s="4">
        <f t="shared" ca="1" si="2"/>
        <v>0</v>
      </c>
      <c r="H12" s="4">
        <f t="shared" ca="1" si="3"/>
        <v>200</v>
      </c>
      <c r="I12" s="4">
        <f t="shared" ca="1" si="4"/>
        <v>0</v>
      </c>
      <c r="J12" s="4">
        <f t="shared" ca="1" si="10"/>
        <v>0.625</v>
      </c>
      <c r="K12" s="4">
        <f t="shared" ca="1" si="11"/>
        <v>290</v>
      </c>
      <c r="L12" s="4" t="e">
        <f t="shared" si="5"/>
        <v>#N/A</v>
      </c>
      <c r="M12" s="4" t="e">
        <f t="shared" ca="1" si="6"/>
        <v>#N/A</v>
      </c>
      <c r="N12" s="4">
        <f t="shared" ca="1" si="7"/>
        <v>290</v>
      </c>
      <c r="O12" s="4">
        <f t="shared" ca="1" si="12"/>
        <v>0.59375</v>
      </c>
      <c r="P12" s="4">
        <f t="shared" si="8"/>
        <v>-200</v>
      </c>
    </row>
    <row r="13" spans="2:36" s="2" customFormat="1" ht="14.25" x14ac:dyDescent="0.25">
      <c r="B13" s="7" t="s">
        <v>10</v>
      </c>
      <c r="C13" s="8">
        <v>35</v>
      </c>
      <c r="D13" s="4" t="str">
        <f t="shared" si="9"/>
        <v/>
      </c>
      <c r="E13" s="4">
        <f t="shared" ca="1" si="0"/>
        <v>290</v>
      </c>
      <c r="F13" s="4">
        <f t="shared" ca="1" si="1"/>
        <v>0</v>
      </c>
      <c r="G13" s="4">
        <f t="shared" ca="1" si="2"/>
        <v>0</v>
      </c>
      <c r="H13" s="4">
        <f t="shared" ca="1" si="3"/>
        <v>0</v>
      </c>
      <c r="I13" s="4">
        <f t="shared" ca="1" si="4"/>
        <v>35</v>
      </c>
      <c r="J13" s="4">
        <f t="shared" ca="1" si="10"/>
        <v>0.6875</v>
      </c>
      <c r="K13" s="4">
        <f t="shared" ca="1" si="11"/>
        <v>325</v>
      </c>
      <c r="L13" s="4" t="e">
        <f t="shared" si="5"/>
        <v>#N/A</v>
      </c>
      <c r="M13" s="4">
        <f t="shared" ca="1" si="6"/>
        <v>325</v>
      </c>
      <c r="N13" s="4" t="e">
        <f t="shared" si="7"/>
        <v>#N/A</v>
      </c>
      <c r="O13" s="4">
        <f t="shared" ca="1" si="12"/>
        <v>0.65625</v>
      </c>
      <c r="P13" s="4">
        <f t="shared" si="8"/>
        <v>35</v>
      </c>
    </row>
    <row r="14" spans="2:36" s="2" customFormat="1" ht="14.25" x14ac:dyDescent="0.25">
      <c r="B14" s="7" t="s">
        <v>11</v>
      </c>
      <c r="C14" s="8">
        <v>300</v>
      </c>
      <c r="D14" s="4" t="str">
        <f t="shared" si="9"/>
        <v/>
      </c>
      <c r="E14" s="4">
        <f t="shared" ca="1" si="0"/>
        <v>325</v>
      </c>
      <c r="F14" s="4">
        <f t="shared" ca="1" si="1"/>
        <v>0</v>
      </c>
      <c r="G14" s="4">
        <f t="shared" ca="1" si="2"/>
        <v>0</v>
      </c>
      <c r="H14" s="4">
        <f t="shared" ca="1" si="3"/>
        <v>0</v>
      </c>
      <c r="I14" s="4">
        <f t="shared" ca="1" si="4"/>
        <v>300</v>
      </c>
      <c r="J14" s="4">
        <f t="shared" ca="1" si="10"/>
        <v>0.75</v>
      </c>
      <c r="K14" s="4">
        <f t="shared" ca="1" si="11"/>
        <v>625</v>
      </c>
      <c r="L14" s="4" t="e">
        <f t="shared" si="5"/>
        <v>#N/A</v>
      </c>
      <c r="M14" s="4">
        <f t="shared" ca="1" si="6"/>
        <v>625</v>
      </c>
      <c r="N14" s="4" t="e">
        <f t="shared" si="7"/>
        <v>#N/A</v>
      </c>
      <c r="O14" s="4">
        <f t="shared" ca="1" si="12"/>
        <v>0.71875</v>
      </c>
      <c r="P14" s="4">
        <f t="shared" si="8"/>
        <v>300</v>
      </c>
    </row>
    <row r="15" spans="2:36" s="2" customFormat="1" ht="14.25" x14ac:dyDescent="0.25">
      <c r="B15" s="7" t="s">
        <v>12</v>
      </c>
      <c r="C15" s="8">
        <v>22</v>
      </c>
      <c r="D15" s="4" t="str">
        <f t="shared" si="9"/>
        <v/>
      </c>
      <c r="E15" s="4">
        <f t="shared" ca="1" si="0"/>
        <v>625</v>
      </c>
      <c r="F15" s="4">
        <f t="shared" ca="1" si="1"/>
        <v>0</v>
      </c>
      <c r="G15" s="4">
        <f t="shared" ca="1" si="2"/>
        <v>0</v>
      </c>
      <c r="H15" s="4">
        <f t="shared" ca="1" si="3"/>
        <v>0</v>
      </c>
      <c r="I15" s="4">
        <f t="shared" ca="1" si="4"/>
        <v>22</v>
      </c>
      <c r="J15" s="4">
        <f t="shared" ca="1" si="10"/>
        <v>0.8125</v>
      </c>
      <c r="K15" s="4">
        <f t="shared" ca="1" si="11"/>
        <v>647</v>
      </c>
      <c r="L15" s="4" t="e">
        <f t="shared" si="5"/>
        <v>#N/A</v>
      </c>
      <c r="M15" s="4">
        <f t="shared" ca="1" si="6"/>
        <v>647</v>
      </c>
      <c r="N15" s="4" t="e">
        <f t="shared" si="7"/>
        <v>#N/A</v>
      </c>
      <c r="O15" s="4">
        <f t="shared" ca="1" si="12"/>
        <v>0.78125</v>
      </c>
      <c r="P15" s="4">
        <f t="shared" si="8"/>
        <v>22</v>
      </c>
    </row>
    <row r="16" spans="2:36" s="2" customFormat="1" ht="14.25" x14ac:dyDescent="0.25">
      <c r="B16" s="7" t="s">
        <v>13</v>
      </c>
      <c r="C16" s="8">
        <v>-70</v>
      </c>
      <c r="D16" s="4" t="str">
        <f t="shared" si="9"/>
        <v/>
      </c>
      <c r="E16" s="4">
        <f t="shared" ca="1" si="0"/>
        <v>577</v>
      </c>
      <c r="F16" s="4">
        <f t="shared" ca="1" si="1"/>
        <v>0</v>
      </c>
      <c r="G16" s="4">
        <f t="shared" ca="1" si="2"/>
        <v>0</v>
      </c>
      <c r="H16" s="4">
        <f t="shared" ca="1" si="3"/>
        <v>70</v>
      </c>
      <c r="I16" s="4">
        <f t="shared" ca="1" si="4"/>
        <v>0</v>
      </c>
      <c r="J16" s="4">
        <f t="shared" ca="1" si="10"/>
        <v>0.875</v>
      </c>
      <c r="K16" s="4">
        <f t="shared" ca="1" si="11"/>
        <v>577</v>
      </c>
      <c r="L16" s="4" t="e">
        <f t="shared" si="5"/>
        <v>#N/A</v>
      </c>
      <c r="M16" s="4" t="e">
        <f t="shared" ca="1" si="6"/>
        <v>#N/A</v>
      </c>
      <c r="N16" s="4">
        <f t="shared" ca="1" si="7"/>
        <v>577</v>
      </c>
      <c r="O16" s="4">
        <f t="shared" ca="1" si="12"/>
        <v>0.84375</v>
      </c>
      <c r="P16" s="4">
        <f t="shared" si="8"/>
        <v>-70</v>
      </c>
    </row>
    <row r="17" spans="2:16" s="2" customFormat="1" ht="14.25" x14ac:dyDescent="0.25">
      <c r="B17" s="7" t="s">
        <v>14</v>
      </c>
      <c r="C17" s="8">
        <v>20</v>
      </c>
      <c r="D17" s="4" t="str">
        <f t="shared" si="9"/>
        <v/>
      </c>
      <c r="E17" s="4">
        <f t="shared" ca="1" si="0"/>
        <v>577</v>
      </c>
      <c r="F17" s="4">
        <f t="shared" ca="1" si="1"/>
        <v>0</v>
      </c>
      <c r="G17" s="4">
        <f t="shared" ca="1" si="2"/>
        <v>0</v>
      </c>
      <c r="H17" s="4">
        <f t="shared" ca="1" si="3"/>
        <v>0</v>
      </c>
      <c r="I17" s="4">
        <f t="shared" ca="1" si="4"/>
        <v>20</v>
      </c>
      <c r="J17" s="4">
        <f t="shared" ca="1" si="10"/>
        <v>0.9375</v>
      </c>
      <c r="K17" s="4">
        <f t="shared" ca="1" si="11"/>
        <v>597</v>
      </c>
      <c r="L17" s="4" t="e">
        <f t="shared" si="5"/>
        <v>#N/A</v>
      </c>
      <c r="M17" s="4">
        <f t="shared" ca="1" si="6"/>
        <v>597</v>
      </c>
      <c r="N17" s="4" t="e">
        <f t="shared" si="7"/>
        <v>#N/A</v>
      </c>
      <c r="O17" s="4">
        <f t="shared" ca="1" si="12"/>
        <v>0.90625</v>
      </c>
      <c r="P17" s="4">
        <f t="shared" si="8"/>
        <v>20</v>
      </c>
    </row>
    <row r="18" spans="2:16" s="2" customFormat="1" thickBot="1" x14ac:dyDescent="0.3">
      <c r="B18" s="13" t="s">
        <v>15</v>
      </c>
      <c r="C18" s="11"/>
      <c r="D18" s="4">
        <f t="shared" ca="1" si="9"/>
        <v>597</v>
      </c>
      <c r="E18" s="4">
        <f t="shared" si="0"/>
        <v>0</v>
      </c>
      <c r="F18" s="4">
        <f t="shared" si="1"/>
        <v>0</v>
      </c>
      <c r="G18" s="4">
        <f t="shared" si="2"/>
        <v>0</v>
      </c>
      <c r="H18" s="4">
        <f t="shared" si="3"/>
        <v>0</v>
      </c>
      <c r="I18" s="4">
        <f t="shared" si="4"/>
        <v>0</v>
      </c>
      <c r="J18" s="4"/>
      <c r="K18" s="4">
        <f t="shared" ca="1" si="11"/>
        <v>597</v>
      </c>
      <c r="L18" s="4" t="e">
        <f t="shared" si="5"/>
        <v>#N/A</v>
      </c>
      <c r="M18" s="4">
        <f t="shared" ca="1" si="6"/>
        <v>597</v>
      </c>
      <c r="N18" s="4" t="e">
        <f t="shared" ca="1" si="7"/>
        <v>#N/A</v>
      </c>
      <c r="O18" s="4">
        <f t="shared" ca="1" si="12"/>
        <v>0.96875</v>
      </c>
      <c r="P18" s="4">
        <f t="shared" ca="1" si="8"/>
        <v>597</v>
      </c>
    </row>
    <row r="19" spans="2:16" s="2" customFormat="1" ht="14.25" x14ac:dyDescent="0.25"/>
    <row r="20" spans="2:16" s="2" customFormat="1" ht="14.25" x14ac:dyDescent="0.25"/>
    <row r="21" spans="2:16" s="2" customFormat="1" ht="14.25" x14ac:dyDescent="0.25"/>
    <row r="22" spans="2:16" s="2" customFormat="1" ht="14.25" x14ac:dyDescent="0.25"/>
    <row r="23" spans="2:16" s="2" customFormat="1" ht="14.25" x14ac:dyDescent="0.25"/>
  </sheetData>
  <pageMargins left="0.7" right="0.7" top="0.75" bottom="0.75" header="0.3" footer="0.3"/>
  <pageSetup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5" r:id="rId4" name="CheckFirstSub">
              <controlPr defaultSize="0" autoFill="0" autoLine="0" autoPict="0">
                <anchor moveWithCells="1">
                  <from>
                    <xdr:col>35</xdr:col>
                    <xdr:colOff>0</xdr:colOff>
                    <xdr:row>3</xdr:row>
                    <xdr:rowOff>0</xdr:rowOff>
                  </from>
                  <to>
                    <xdr:col>38</xdr:col>
                    <xdr:colOff>0</xdr:colOff>
                    <xdr:row>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Analytics Ltd.</dc:creator>
  <cp:lastModifiedBy>Visual Analytics Ltd.</cp:lastModifiedBy>
  <dcterms:created xsi:type="dcterms:W3CDTF">2024-09-13T14:01:25Z</dcterms:created>
  <dcterms:modified xsi:type="dcterms:W3CDTF">2024-09-13T18:23:52Z</dcterms:modified>
</cp:coreProperties>
</file>